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2c896ccb0172851/Documents/WEBSITES/KZ CONSULT LTD/"/>
    </mc:Choice>
  </mc:AlternateContent>
  <xr:revisionPtr revIDLastSave="83" documentId="13_ncr:1_{FD9D0CED-7339-48B1-9703-B421A6CC5713}" xr6:coauthVersionLast="47" xr6:coauthVersionMax="47" xr10:uidLastSave="{0668C8D3-FE45-074A-8B75-F0A6E48A7A15}"/>
  <bookViews>
    <workbookView xWindow="0" yWindow="680" windowWidth="29040" windowHeight="15840" xr2:uid="{00000000-000D-0000-FFFF-FFFF00000000}"/>
  </bookViews>
  <sheets>
    <sheet name="Salary (2024)" sheetId="10" r:id="rId1"/>
    <sheet name="Зарплата (2024)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H29" i="12"/>
  <c r="G29" i="12" s="1"/>
  <c r="D11" i="12" s="1"/>
  <c r="H28" i="12"/>
  <c r="G28" i="12" s="1"/>
  <c r="D7" i="12" s="1"/>
  <c r="H26" i="12"/>
  <c r="G26" i="12"/>
  <c r="H24" i="12"/>
  <c r="G24" i="12"/>
  <c r="D8" i="12" s="1"/>
  <c r="H23" i="12"/>
  <c r="G23" i="12" s="1"/>
  <c r="D6" i="12" s="1"/>
  <c r="E21" i="12"/>
  <c r="D6" i="10"/>
  <c r="H29" i="10"/>
  <c r="G29" i="10"/>
  <c r="H28" i="10"/>
  <c r="G28" i="10"/>
  <c r="H26" i="10"/>
  <c r="G26" i="10" s="1"/>
  <c r="H24" i="10"/>
  <c r="G24" i="10" s="1"/>
  <c r="H23" i="10"/>
  <c r="G23" i="10"/>
  <c r="E21" i="10"/>
  <c r="D9" i="10" l="1"/>
  <c r="D5" i="12"/>
  <c r="D13" i="12" s="1"/>
  <c r="D15" i="12" s="1"/>
  <c r="D9" i="12"/>
  <c r="D10" i="12" s="1"/>
  <c r="D14" i="12" s="1"/>
  <c r="D17" i="12" s="1"/>
  <c r="D8" i="10"/>
  <c r="D7" i="10"/>
  <c r="D5" i="10" s="1"/>
  <c r="D11" i="10"/>
  <c r="D10" i="10" l="1"/>
  <c r="D14" i="10"/>
  <c r="D15" i="10" l="1"/>
  <c r="D17" i="10"/>
</calcChain>
</file>

<file path=xl/sharedStrings.xml><?xml version="1.0" encoding="utf-8"?>
<sst xmlns="http://schemas.openxmlformats.org/spreadsheetml/2006/main" count="69" uniqueCount="54">
  <si>
    <t>Расчет заработной платы</t>
  </si>
  <si>
    <t>тенге</t>
  </si>
  <si>
    <t>ИПН:</t>
  </si>
  <si>
    <t>ОПВ:</t>
  </si>
  <si>
    <t>ВОСМС:</t>
  </si>
  <si>
    <t>СО:</t>
  </si>
  <si>
    <t>СН:</t>
  </si>
  <si>
    <t>ООСМС:</t>
  </si>
  <si>
    <t>ВЫЧЕТЫ И НАЛОГИ РАБОТНИКА:</t>
  </si>
  <si>
    <t>НАЛОГИ РАБОТОДАТЕЛЯ:</t>
  </si>
  <si>
    <t>Минимальная заработная плата (МЗП)</t>
  </si>
  <si>
    <t>Минимальный расчетный показатель (МРП)</t>
  </si>
  <si>
    <t>Размер стандартного вычета</t>
  </si>
  <si>
    <t>Обязательные пенсионные взносы (ОПВ)</t>
  </si>
  <si>
    <t>Индивидуальный подоходный налог</t>
  </si>
  <si>
    <t>Социальные отчисления 3.5% (СО)</t>
  </si>
  <si>
    <t>Социальный налог 9.5% (СН)</t>
  </si>
  <si>
    <t>Всеобщее мед.страхование (ВОСМС) работники</t>
  </si>
  <si>
    <t>Обязательное мед страхование (ООСМС) работодатель</t>
  </si>
  <si>
    <t>Максимальная сумма (2024)</t>
  </si>
  <si>
    <t>Максимальные показатели (2024)</t>
  </si>
  <si>
    <t>ОПВР:</t>
  </si>
  <si>
    <t>Обязательные пенсионные взносы работодателя (ОПВР)</t>
  </si>
  <si>
    <t>Кратность (2024)</t>
  </si>
  <si>
    <t>ОКЛАД</t>
  </si>
  <si>
    <t>Gross Salary</t>
  </si>
  <si>
    <t>SALARY CALCULATION (2024)</t>
  </si>
  <si>
    <t>Tenge</t>
  </si>
  <si>
    <t>PIT:</t>
  </si>
  <si>
    <t>Mandatory pension contributions (MPC)</t>
  </si>
  <si>
    <t>Social Tax (ST)</t>
  </si>
  <si>
    <t>Minimum wage (MW)</t>
  </si>
  <si>
    <t>Monthly Calculation Index (MCI)</t>
  </si>
  <si>
    <t>Statutory deduction amount</t>
  </si>
  <si>
    <t>Maximum Amount (2024)</t>
  </si>
  <si>
    <t>Maximum Base Value (2024)</t>
  </si>
  <si>
    <t>Multiplier (2024)</t>
  </si>
  <si>
    <t>Mandatory employer pension contributions (MEPC)</t>
  </si>
  <si>
    <t>Personal Income Tax (PIT)</t>
  </si>
  <si>
    <t>Social Contributions (SC)</t>
  </si>
  <si>
    <t>Compulsory Medical Insurance Contribution by Employee (CMIC)</t>
  </si>
  <si>
    <t>Compulsory Medical Insurance Payment by Employer (CMPC)</t>
  </si>
  <si>
    <t>Rate</t>
  </si>
  <si>
    <t>EMPLOYER TAXES:</t>
  </si>
  <si>
    <t>EMPLOYEE CONTRIBUTIONS AND TAXES:</t>
  </si>
  <si>
    <t>TOTAL NET SALARY PAYOUT:</t>
  </si>
  <si>
    <t>TOTAL PAYROL COST:</t>
  </si>
  <si>
    <t>ИТОГО ЗАРПЛАТА К ВЫПЛАТЕ:</t>
  </si>
  <si>
    <t>ИТОГО РАСХОДЫ ПО ОПЛАТЕ ТРУДА:</t>
  </si>
  <si>
    <t>SC:</t>
  </si>
  <si>
    <t>ST:</t>
  </si>
  <si>
    <t>MPC:</t>
  </si>
  <si>
    <t>MEPC:</t>
  </si>
  <si>
    <t>CMIC: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</si>
</sst>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10" x14ac:knownFonts="1">
    <font>
      <sz val="10"/>
      <color rgb="FF000000"/>
      <name val="Arial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u/>
      <sz val="11"/>
      <name val="Calibri"/>
      <family val="2"/>
    </font>
    <font>
      <i/>
      <sz val="11"/>
      <color theme="0" tint="-0.1499984740745262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00FFFF"/>
        <bgColor rgb="FF00FFFF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E7E6E6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1" fillId="5" borderId="0" xfId="0" applyFont="1" applyFill="1"/>
    <xf numFmtId="0" fontId="2" fillId="5" borderId="0" xfId="0" applyFont="1" applyFill="1"/>
    <xf numFmtId="0" fontId="1" fillId="5" borderId="1" xfId="0" applyFont="1" applyFill="1" applyBorder="1"/>
    <xf numFmtId="0" fontId="2" fillId="5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10" fontId="2" fillId="0" borderId="0" xfId="0" applyNumberFormat="1" applyFont="1"/>
    <xf numFmtId="0" fontId="2" fillId="0" borderId="1" xfId="0" applyFont="1" applyBorder="1"/>
    <xf numFmtId="0" fontId="1" fillId="6" borderId="4" xfId="0" applyFont="1" applyFill="1" applyBorder="1"/>
    <xf numFmtId="0" fontId="2" fillId="6" borderId="4" xfId="0" applyFont="1" applyFill="1" applyBorder="1"/>
    <xf numFmtId="10" fontId="1" fillId="0" borderId="0" xfId="0" applyNumberFormat="1" applyFont="1" applyAlignment="1">
      <alignment horizontal="right"/>
    </xf>
    <xf numFmtId="0" fontId="3" fillId="0" borderId="0" xfId="0" applyFont="1"/>
    <xf numFmtId="0" fontId="4" fillId="3" borderId="0" xfId="0" applyFont="1" applyFill="1"/>
    <xf numFmtId="166" fontId="1" fillId="2" borderId="0" xfId="0" applyNumberFormat="1" applyFont="1" applyFill="1" applyAlignment="1">
      <alignment horizontal="right"/>
    </xf>
    <xf numFmtId="166" fontId="1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5" fillId="0" borderId="0" xfId="0" applyFont="1"/>
    <xf numFmtId="0" fontId="7" fillId="0" borderId="0" xfId="0" applyFont="1"/>
    <xf numFmtId="43" fontId="2" fillId="0" borderId="0" xfId="0" applyNumberFormat="1" applyFont="1"/>
    <xf numFmtId="0" fontId="2" fillId="0" borderId="6" xfId="0" applyFont="1" applyBorder="1"/>
    <xf numFmtId="166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6" fontId="2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5" borderId="0" xfId="0" applyNumberFormat="1" applyFont="1" applyFill="1" applyAlignment="1">
      <alignment horizontal="right"/>
    </xf>
    <xf numFmtId="166" fontId="1" fillId="5" borderId="1" xfId="0" applyNumberFormat="1" applyFont="1" applyFill="1" applyBorder="1" applyAlignment="1">
      <alignment horizontal="right"/>
    </xf>
    <xf numFmtId="166" fontId="6" fillId="7" borderId="3" xfId="0" applyNumberFormat="1" applyFont="1" applyFill="1" applyBorder="1" applyAlignment="1">
      <alignment horizontal="right"/>
    </xf>
    <xf numFmtId="166" fontId="2" fillId="0" borderId="1" xfId="0" applyNumberFormat="1" applyFont="1" applyBorder="1"/>
    <xf numFmtId="166" fontId="3" fillId="4" borderId="4" xfId="0" applyNumberFormat="1" applyFont="1" applyFill="1" applyBorder="1" applyAlignment="1">
      <alignment horizontal="right"/>
    </xf>
    <xf numFmtId="0" fontId="3" fillId="0" borderId="8" xfId="0" applyFont="1" applyBorder="1"/>
    <xf numFmtId="0" fontId="8" fillId="0" borderId="8" xfId="0" applyFont="1" applyBorder="1"/>
    <xf numFmtId="166" fontId="3" fillId="0" borderId="8" xfId="0" applyNumberFormat="1" applyFont="1" applyBorder="1" applyAlignment="1">
      <alignment horizontal="right"/>
    </xf>
    <xf numFmtId="165" fontId="3" fillId="0" borderId="8" xfId="0" applyNumberFormat="1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5590-AB6A-4676-8610-B413961CAA62}">
  <dimension ref="A1:Z1002"/>
  <sheetViews>
    <sheetView tabSelected="1" topLeftCell="A11" zoomScale="110" workbookViewId="0">
      <selection activeCell="A11" sqref="A11"/>
    </sheetView>
  </sheetViews>
  <sheetFormatPr baseColWidth="10" defaultColWidth="12.5" defaultRowHeight="13" x14ac:dyDescent="0.15"/>
  <cols>
    <col min="4" max="4" width="17.1640625" customWidth="1"/>
    <col min="7" max="7" width="15.33203125" customWidth="1"/>
    <col min="8" max="8" width="18.5" customWidth="1"/>
    <col min="9" max="9" width="13.33203125" customWidth="1"/>
    <col min="10" max="10" width="16.1640625" style="33" customWidth="1"/>
  </cols>
  <sheetData>
    <row r="1" spans="1:26" ht="19" x14ac:dyDescent="0.25">
      <c r="A1" s="46" t="s">
        <v>26</v>
      </c>
      <c r="B1" s="2"/>
      <c r="C1" s="2"/>
      <c r="D1" s="2"/>
      <c r="E1" s="2"/>
      <c r="F1" s="2"/>
      <c r="G1" s="2"/>
      <c r="H1" s="2"/>
      <c r="I1" s="2"/>
      <c r="J1" s="3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"/>
      <c r="B2" s="2"/>
      <c r="C2" s="2"/>
      <c r="D2" s="3"/>
      <c r="E2" s="2"/>
      <c r="F2" s="2"/>
      <c r="G2" s="2"/>
      <c r="H2" s="2"/>
      <c r="I2" s="2"/>
      <c r="J2" s="3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" thickBot="1" x14ac:dyDescent="0.25">
      <c r="A3" s="42" t="s">
        <v>25</v>
      </c>
      <c r="B3" s="43"/>
      <c r="C3" s="43" t="s">
        <v>42</v>
      </c>
      <c r="D3" s="44">
        <v>200000</v>
      </c>
      <c r="E3" s="45" t="s">
        <v>27</v>
      </c>
      <c r="F3" s="2"/>
      <c r="G3" s="2"/>
      <c r="H3" s="2"/>
      <c r="I3" s="5"/>
      <c r="J3" s="3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thickTop="1" x14ac:dyDescent="0.2">
      <c r="A4" s="2"/>
      <c r="B4" s="2"/>
      <c r="C4" s="2"/>
      <c r="D4" s="35"/>
      <c r="E4" s="2"/>
      <c r="F4" s="2"/>
      <c r="G4" s="2"/>
      <c r="H4" s="5"/>
      <c r="I4" s="3"/>
      <c r="J4" s="3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x14ac:dyDescent="0.2">
      <c r="A5" s="1" t="s">
        <v>28</v>
      </c>
      <c r="B5" s="2"/>
      <c r="C5" s="2"/>
      <c r="D5" s="36">
        <f>IF((D3-D6-D7-E21)*10%&lt;0,0,IF(D3&lt;25*E20,(D3-D6-D7-E21-(D3-D6-D7-E21)*90%)*10%,(D3-D6-D7-E21)*10%))</f>
        <v>12431.2</v>
      </c>
      <c r="E5" s="4" t="s">
        <v>27</v>
      </c>
      <c r="F5" s="2"/>
      <c r="G5" s="2"/>
      <c r="H5" s="2"/>
      <c r="I5" s="2"/>
      <c r="J5" s="3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" x14ac:dyDescent="0.2">
      <c r="A6" s="1" t="s">
        <v>51</v>
      </c>
      <c r="B6" s="2"/>
      <c r="C6" s="2"/>
      <c r="D6" s="36">
        <f>IF($D$3*E23&lt;G23,$D$3*E23,G23)</f>
        <v>20000</v>
      </c>
      <c r="E6" s="4" t="s">
        <v>27</v>
      </c>
      <c r="F6" s="3"/>
      <c r="G6" s="2"/>
      <c r="H6" s="2"/>
      <c r="I6" s="5"/>
      <c r="J6" s="3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x14ac:dyDescent="0.2">
      <c r="A7" s="1" t="s">
        <v>53</v>
      </c>
      <c r="B7" s="2"/>
      <c r="C7" s="2"/>
      <c r="D7" s="36">
        <f>IF(D3*E28&lt;G28,D3*E28,G28)</f>
        <v>4000</v>
      </c>
      <c r="E7" s="4" t="s">
        <v>27</v>
      </c>
      <c r="F7" s="3"/>
      <c r="G7" s="2"/>
      <c r="H7" s="2"/>
      <c r="I7" s="5"/>
      <c r="J7" s="3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x14ac:dyDescent="0.2">
      <c r="A8" s="1" t="s">
        <v>52</v>
      </c>
      <c r="D8" s="36">
        <f>IF($D$3*E24&lt;G24,$D$3*E24,G24)</f>
        <v>3000</v>
      </c>
      <c r="E8" s="4" t="s">
        <v>27</v>
      </c>
      <c r="F8" s="3"/>
      <c r="G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2">
      <c r="A9" s="1" t="s">
        <v>49</v>
      </c>
      <c r="B9" s="2"/>
      <c r="C9" s="2"/>
      <c r="D9" s="36">
        <f>IF((D3-D6)*E26&lt;(E19*E26),(E19*E26),IF((D3-D6)*E26&gt;G26,G26,(D3-D6)*E26))</f>
        <v>6300.0000000000009</v>
      </c>
      <c r="E9" s="4" t="s">
        <v>27</v>
      </c>
      <c r="F9" s="3"/>
      <c r="G9" s="2"/>
      <c r="H9" s="2"/>
      <c r="I9" s="2"/>
      <c r="J9" s="3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" x14ac:dyDescent="0.2">
      <c r="A10" s="1" t="s">
        <v>50</v>
      </c>
      <c r="B10" s="2"/>
      <c r="C10" s="2"/>
      <c r="D10" s="36">
        <f>IF((D3-D6-D7)*E27&lt;H27,H27,(D3-D6-D7)*E27)-D9</f>
        <v>10420</v>
      </c>
      <c r="E10" s="4" t="s">
        <v>27</v>
      </c>
      <c r="F10" s="3"/>
      <c r="G10" s="2"/>
      <c r="H10" s="2"/>
      <c r="I10" s="2"/>
      <c r="J10" s="3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" x14ac:dyDescent="0.2">
      <c r="A11" s="1" t="s">
        <v>7</v>
      </c>
      <c r="B11" s="2"/>
      <c r="C11" s="2"/>
      <c r="D11" s="36">
        <f>IF(D3*E29&gt;G29,G29,D3*E29)</f>
        <v>6000</v>
      </c>
      <c r="E11" s="4" t="s">
        <v>27</v>
      </c>
      <c r="F11" s="3"/>
      <c r="G11" s="2"/>
      <c r="H11" s="2"/>
      <c r="I11" s="2"/>
      <c r="J11" s="3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35"/>
      <c r="E12" s="2"/>
      <c r="F12" s="2"/>
      <c r="G12" s="2"/>
      <c r="H12" s="2"/>
      <c r="I12" s="2"/>
      <c r="J12" s="3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" x14ac:dyDescent="0.2">
      <c r="A13" s="6" t="s">
        <v>44</v>
      </c>
      <c r="B13" s="7"/>
      <c r="C13" s="7"/>
      <c r="D13" s="37">
        <f>SUM(D5:D7)</f>
        <v>36431.199999999997</v>
      </c>
      <c r="E13" s="4"/>
      <c r="F13" s="2"/>
      <c r="G13" s="2"/>
      <c r="H13" s="2"/>
      <c r="I13" s="2"/>
      <c r="J13" s="3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" x14ac:dyDescent="0.2">
      <c r="A14" s="8" t="s">
        <v>43</v>
      </c>
      <c r="B14" s="9"/>
      <c r="C14" s="9"/>
      <c r="D14" s="38">
        <f>SUM(D8:D11)</f>
        <v>25720</v>
      </c>
      <c r="E14" s="5"/>
      <c r="F14" s="2"/>
      <c r="G14" s="2"/>
      <c r="H14" s="2"/>
      <c r="I14" s="2"/>
      <c r="J14" s="3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" thickBot="1" x14ac:dyDescent="0.25">
      <c r="A15" s="10" t="s">
        <v>45</v>
      </c>
      <c r="B15" s="11"/>
      <c r="C15" s="11"/>
      <c r="D15" s="39">
        <f>D3-D13</f>
        <v>163568.79999999999</v>
      </c>
      <c r="E15" s="25"/>
      <c r="F15" s="2"/>
      <c r="G15" s="2"/>
      <c r="H15" s="2"/>
      <c r="I15" s="32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" thickTop="1" x14ac:dyDescent="0.2">
      <c r="A16" s="13"/>
      <c r="B16" s="13"/>
      <c r="C16" s="13"/>
      <c r="D16" s="40"/>
      <c r="E16" s="2"/>
      <c r="F16" s="2"/>
      <c r="G16" s="2"/>
      <c r="H16" s="2"/>
      <c r="I16" s="32"/>
      <c r="J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" thickBot="1" x14ac:dyDescent="0.25">
      <c r="A17" s="14" t="s">
        <v>46</v>
      </c>
      <c r="B17" s="15"/>
      <c r="C17" s="15"/>
      <c r="D17" s="41">
        <f>D3+D14</f>
        <v>225720</v>
      </c>
      <c r="E17" s="2"/>
      <c r="F17" s="2"/>
      <c r="I17" s="33"/>
      <c r="J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">
      <c r="A18" s="2"/>
      <c r="B18" s="2"/>
      <c r="C18" s="2"/>
      <c r="D18" s="2"/>
      <c r="E18" s="18">
        <v>2024</v>
      </c>
      <c r="F18" s="2"/>
      <c r="I18" s="33"/>
      <c r="J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1" t="s">
        <v>31</v>
      </c>
      <c r="B19" s="2"/>
      <c r="C19" s="2"/>
      <c r="D19" s="2"/>
      <c r="E19" s="19">
        <v>85000</v>
      </c>
      <c r="F19" s="2"/>
      <c r="I19" s="33"/>
      <c r="J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 x14ac:dyDescent="0.2">
      <c r="A20" s="1" t="s">
        <v>32</v>
      </c>
      <c r="B20" s="2"/>
      <c r="C20" s="2"/>
      <c r="D20" s="2"/>
      <c r="E20" s="19">
        <v>3692</v>
      </c>
      <c r="F20" s="2"/>
      <c r="I20" s="33"/>
      <c r="J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2">
      <c r="A21" s="1" t="s">
        <v>33</v>
      </c>
      <c r="B21" s="2"/>
      <c r="C21" s="2"/>
      <c r="D21" s="2"/>
      <c r="E21" s="19">
        <f>E20*14</f>
        <v>51688</v>
      </c>
      <c r="F21" s="2"/>
      <c r="I21" s="33"/>
      <c r="J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" x14ac:dyDescent="0.2">
      <c r="A22" s="2"/>
      <c r="B22" s="2"/>
      <c r="C22" s="2"/>
      <c r="D22" s="2"/>
      <c r="E22" s="2"/>
      <c r="F22" s="2"/>
      <c r="G22" s="30" t="s">
        <v>34</v>
      </c>
      <c r="H22" s="30" t="s">
        <v>35</v>
      </c>
      <c r="I22" s="31" t="s">
        <v>36</v>
      </c>
      <c r="J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" x14ac:dyDescent="0.2">
      <c r="A23" s="1" t="s">
        <v>29</v>
      </c>
      <c r="B23" s="2"/>
      <c r="C23" s="2"/>
      <c r="D23" s="2"/>
      <c r="E23" s="16">
        <v>0.1</v>
      </c>
      <c r="F23" s="2"/>
      <c r="G23" s="20">
        <f>H23*E23</f>
        <v>425000</v>
      </c>
      <c r="H23" s="28">
        <f>I23*$E$19</f>
        <v>4250000</v>
      </c>
      <c r="I23" s="34">
        <v>50</v>
      </c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" x14ac:dyDescent="0.2">
      <c r="A24" s="1" t="s">
        <v>37</v>
      </c>
      <c r="B24" s="2"/>
      <c r="C24" s="2"/>
      <c r="D24" s="2"/>
      <c r="E24" s="16">
        <v>1.4999999999999999E-2</v>
      </c>
      <c r="F24" s="2"/>
      <c r="G24" s="20">
        <f>H24*E24</f>
        <v>63750</v>
      </c>
      <c r="H24" s="28">
        <f>I24*$E$19</f>
        <v>4250000</v>
      </c>
      <c r="I24" s="34">
        <v>50</v>
      </c>
      <c r="J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" t="s">
        <v>38</v>
      </c>
      <c r="B25" s="2"/>
      <c r="C25" s="2"/>
      <c r="D25" s="2"/>
      <c r="E25" s="16">
        <v>0.1</v>
      </c>
      <c r="F25" s="2"/>
      <c r="G25" s="21"/>
      <c r="H25" s="27"/>
      <c r="I25" s="34"/>
      <c r="J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" x14ac:dyDescent="0.2">
      <c r="A26" s="1" t="s">
        <v>39</v>
      </c>
      <c r="B26" s="2"/>
      <c r="C26" s="2"/>
      <c r="D26" s="2"/>
      <c r="E26" s="16">
        <v>3.5000000000000003E-2</v>
      </c>
      <c r="F26" s="26"/>
      <c r="G26" s="20">
        <f>H26*E26</f>
        <v>20825.000000000004</v>
      </c>
      <c r="H26" s="28">
        <f>I26*$E$19</f>
        <v>595000</v>
      </c>
      <c r="I26" s="34">
        <v>7</v>
      </c>
      <c r="J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" x14ac:dyDescent="0.2">
      <c r="A27" s="1" t="s">
        <v>30</v>
      </c>
      <c r="B27" s="2"/>
      <c r="C27" s="2"/>
      <c r="D27" s="2"/>
      <c r="E27" s="16">
        <v>9.5000000000000001E-2</v>
      </c>
      <c r="F27" s="2"/>
      <c r="G27" s="23"/>
      <c r="H27" s="29"/>
      <c r="I27" s="34"/>
      <c r="J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" x14ac:dyDescent="0.2">
      <c r="A28" s="1" t="s">
        <v>40</v>
      </c>
      <c r="B28" s="2"/>
      <c r="C28" s="2"/>
      <c r="D28" s="2"/>
      <c r="E28" s="16">
        <v>0.02</v>
      </c>
      <c r="F28" s="2"/>
      <c r="G28" s="20">
        <f t="shared" ref="G28:G29" si="0">H28*E28</f>
        <v>17000</v>
      </c>
      <c r="H28" s="28">
        <f>I28*$E$19</f>
        <v>850000</v>
      </c>
      <c r="I28" s="34">
        <v>10</v>
      </c>
      <c r="J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" x14ac:dyDescent="0.2">
      <c r="A29" s="1" t="s">
        <v>41</v>
      </c>
      <c r="B29" s="2"/>
      <c r="C29" s="2"/>
      <c r="D29" s="2"/>
      <c r="E29" s="16">
        <v>0.03</v>
      </c>
      <c r="F29" s="2"/>
      <c r="G29" s="20">
        <f t="shared" si="0"/>
        <v>25500</v>
      </c>
      <c r="H29" s="28">
        <f>I29*$E$19</f>
        <v>850000</v>
      </c>
      <c r="I29" s="34">
        <v>10</v>
      </c>
      <c r="J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2"/>
      <c r="C30" s="2"/>
      <c r="D30" s="2"/>
      <c r="E30" s="2"/>
      <c r="F30" s="2"/>
      <c r="G30" s="22"/>
      <c r="H30" s="27"/>
      <c r="I30" s="34"/>
      <c r="J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2"/>
      <c r="C31" s="2"/>
      <c r="D31" s="2"/>
      <c r="E31" s="2"/>
      <c r="F31" s="2"/>
      <c r="G31" s="2"/>
      <c r="H31" s="2"/>
      <c r="I31" s="33"/>
      <c r="J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2"/>
      <c r="C32" s="2"/>
      <c r="D32" s="2"/>
      <c r="E32" s="2"/>
      <c r="F32" s="2"/>
      <c r="G32" s="2"/>
      <c r="H32" s="2"/>
      <c r="I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2"/>
      <c r="C33" s="2"/>
      <c r="D33" s="2"/>
      <c r="E33" s="2"/>
      <c r="F33" s="2"/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2"/>
      <c r="C35" s="2"/>
      <c r="D35" s="2"/>
      <c r="E35" s="2"/>
      <c r="F35" s="2"/>
      <c r="G35" s="2"/>
      <c r="H35" s="2"/>
      <c r="I35" s="2"/>
      <c r="J35" s="3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2"/>
      <c r="C36" s="2"/>
      <c r="D36" s="2"/>
      <c r="E36" s="2"/>
      <c r="F36" s="2"/>
      <c r="G36" s="2"/>
      <c r="H36" s="2"/>
      <c r="I36" s="2"/>
      <c r="J36" s="3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2"/>
      <c r="C37" s="2"/>
      <c r="D37" s="2"/>
      <c r="E37" s="2"/>
      <c r="F37" s="2"/>
      <c r="G37" s="2"/>
      <c r="H37" s="2"/>
      <c r="I37" s="2"/>
      <c r="J37" s="3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x14ac:dyDescent="0.2">
      <c r="A38" s="2"/>
      <c r="B38" s="2"/>
      <c r="C38" s="2"/>
      <c r="D38" s="2"/>
      <c r="E38" s="2"/>
      <c r="F38" s="2"/>
      <c r="G38" s="2"/>
      <c r="H38" s="2"/>
      <c r="I38" s="2"/>
      <c r="J38" s="3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x14ac:dyDescent="0.2">
      <c r="A39" s="2"/>
      <c r="B39" s="2"/>
      <c r="C39" s="2"/>
      <c r="D39" s="2"/>
      <c r="E39" s="2"/>
      <c r="F39" s="2"/>
      <c r="G39" s="2"/>
      <c r="H39" s="2"/>
      <c r="I39" s="2"/>
      <c r="J39" s="3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x14ac:dyDescent="0.2">
      <c r="A40" s="2"/>
      <c r="B40" s="2"/>
      <c r="C40" s="2"/>
      <c r="D40" s="2"/>
      <c r="E40" s="2"/>
      <c r="F40" s="2"/>
      <c r="G40" s="2"/>
      <c r="H40" s="2"/>
      <c r="I40" s="2"/>
      <c r="J40" s="3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2"/>
      <c r="C41" s="2"/>
      <c r="D41" s="2"/>
      <c r="E41" s="2"/>
      <c r="F41" s="2"/>
      <c r="G41" s="2"/>
      <c r="H41" s="2"/>
      <c r="I41" s="2"/>
      <c r="J41" s="3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2"/>
      <c r="C42" s="2"/>
      <c r="D42" s="2"/>
      <c r="E42" s="2"/>
      <c r="F42" s="2"/>
      <c r="G42" s="2"/>
      <c r="H42" s="2"/>
      <c r="I42" s="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2"/>
      <c r="C43" s="2"/>
      <c r="D43" s="2"/>
      <c r="E43" s="2"/>
      <c r="F43" s="2"/>
      <c r="G43" s="2"/>
      <c r="H43" s="2"/>
      <c r="I43" s="2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2"/>
      <c r="C44" s="2"/>
      <c r="D44" s="2"/>
      <c r="E44" s="2"/>
      <c r="F44" s="2"/>
      <c r="G44" s="2"/>
      <c r="H44" s="2"/>
      <c r="I44" s="2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2"/>
      <c r="C45" s="2"/>
      <c r="D45" s="2"/>
      <c r="E45" s="2"/>
      <c r="F45" s="2"/>
      <c r="G45" s="2"/>
      <c r="H45" s="2"/>
      <c r="I45" s="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2"/>
      <c r="C46" s="2"/>
      <c r="D46" s="2"/>
      <c r="E46" s="2"/>
      <c r="F46" s="2"/>
      <c r="G46" s="2"/>
      <c r="H46" s="2"/>
      <c r="I46" s="2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2"/>
      <c r="C47" s="2"/>
      <c r="D47" s="2"/>
      <c r="E47" s="2"/>
      <c r="F47" s="2"/>
      <c r="G47" s="2"/>
      <c r="H47" s="2"/>
      <c r="I47" s="2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2"/>
      <c r="C48" s="2"/>
      <c r="D48" s="2"/>
      <c r="E48" s="2"/>
      <c r="F48" s="2"/>
      <c r="G48" s="2"/>
      <c r="H48" s="2"/>
      <c r="I48" s="2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2"/>
      <c r="C49" s="2"/>
      <c r="D49" s="2"/>
      <c r="E49" s="2"/>
      <c r="F49" s="2"/>
      <c r="G49" s="2"/>
      <c r="H49" s="2"/>
      <c r="I49" s="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x14ac:dyDescent="0.2">
      <c r="A50" s="2"/>
      <c r="B50" s="2"/>
      <c r="C50" s="2"/>
      <c r="D50" s="2"/>
      <c r="E50" s="2"/>
      <c r="F50" s="2"/>
      <c r="G50" s="2"/>
      <c r="H50" s="2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x14ac:dyDescent="0.2">
      <c r="A51" s="2"/>
      <c r="B51" s="2"/>
      <c r="C51" s="2"/>
      <c r="D51" s="2"/>
      <c r="E51" s="2"/>
      <c r="F51" s="2"/>
      <c r="G51" s="2"/>
      <c r="H51" s="2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x14ac:dyDescent="0.2">
      <c r="A52" s="2"/>
      <c r="B52" s="2"/>
      <c r="C52" s="2"/>
      <c r="D52" s="2"/>
      <c r="E52" s="2"/>
      <c r="F52" s="2"/>
      <c r="G52" s="2"/>
      <c r="H52" s="2"/>
      <c r="I52" s="2"/>
      <c r="J52" s="3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x14ac:dyDescent="0.2">
      <c r="A53" s="2"/>
      <c r="B53" s="2"/>
      <c r="C53" s="2"/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x14ac:dyDescent="0.2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x14ac:dyDescent="0.2">
      <c r="A55" s="2"/>
      <c r="B55" s="2"/>
      <c r="C55" s="2"/>
      <c r="D55" s="2"/>
      <c r="E55" s="2"/>
      <c r="F55" s="2"/>
      <c r="G55" s="2"/>
      <c r="H55" s="2"/>
      <c r="I55" s="2"/>
      <c r="J55" s="3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x14ac:dyDescent="0.2">
      <c r="A56" s="2"/>
      <c r="B56" s="2"/>
      <c r="C56" s="2"/>
      <c r="D56" s="2"/>
      <c r="E56" s="2"/>
      <c r="F56" s="2"/>
      <c r="G56" s="2"/>
      <c r="H56" s="2"/>
      <c r="I56" s="2"/>
      <c r="J56" s="3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x14ac:dyDescent="0.2">
      <c r="A57" s="2"/>
      <c r="B57" s="2"/>
      <c r="C57" s="2"/>
      <c r="D57" s="2"/>
      <c r="E57" s="2"/>
      <c r="F57" s="2"/>
      <c r="G57" s="2"/>
      <c r="H57" s="2"/>
      <c r="I57" s="2"/>
      <c r="J57" s="3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x14ac:dyDescent="0.2">
      <c r="A58" s="2"/>
      <c r="B58" s="2"/>
      <c r="C58" s="2"/>
      <c r="D58" s="2"/>
      <c r="E58" s="2"/>
      <c r="F58" s="2"/>
      <c r="G58" s="2"/>
      <c r="H58" s="2"/>
      <c r="I58" s="2"/>
      <c r="J58" s="3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x14ac:dyDescent="0.2">
      <c r="A59" s="2"/>
      <c r="B59" s="2"/>
      <c r="C59" s="2"/>
      <c r="D59" s="2"/>
      <c r="E59" s="2"/>
      <c r="F59" s="2"/>
      <c r="G59" s="2"/>
      <c r="H59" s="2"/>
      <c r="I59" s="2"/>
      <c r="J59" s="3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x14ac:dyDescent="0.2">
      <c r="A60" s="2"/>
      <c r="B60" s="2"/>
      <c r="C60" s="2"/>
      <c r="D60" s="2"/>
      <c r="E60" s="2"/>
      <c r="F60" s="2"/>
      <c r="G60" s="2"/>
      <c r="H60" s="2"/>
      <c r="I60" s="2"/>
      <c r="J60" s="3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x14ac:dyDescent="0.2">
      <c r="A61" s="2"/>
      <c r="B61" s="2"/>
      <c r="C61" s="2"/>
      <c r="D61" s="2"/>
      <c r="E61" s="2"/>
      <c r="F61" s="2"/>
      <c r="G61" s="2"/>
      <c r="H61" s="2"/>
      <c r="I61" s="2"/>
      <c r="J61" s="3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x14ac:dyDescent="0.2">
      <c r="A62" s="2"/>
      <c r="B62" s="2"/>
      <c r="C62" s="2"/>
      <c r="D62" s="2"/>
      <c r="E62" s="2"/>
      <c r="F62" s="2"/>
      <c r="G62" s="2"/>
      <c r="H62" s="2"/>
      <c r="I62" s="2"/>
      <c r="J62" s="3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x14ac:dyDescent="0.2">
      <c r="A63" s="2"/>
      <c r="B63" s="2"/>
      <c r="C63" s="2"/>
      <c r="D63" s="2"/>
      <c r="E63" s="2"/>
      <c r="F63" s="2"/>
      <c r="G63" s="2"/>
      <c r="H63" s="2"/>
      <c r="I63" s="2"/>
      <c r="J63" s="3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x14ac:dyDescent="0.2">
      <c r="A64" s="2"/>
      <c r="B64" s="2"/>
      <c r="C64" s="2"/>
      <c r="D64" s="2"/>
      <c r="E64" s="2"/>
      <c r="F64" s="2"/>
      <c r="G64" s="2"/>
      <c r="H64" s="2"/>
      <c r="I64" s="2"/>
      <c r="J64" s="3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x14ac:dyDescent="0.2">
      <c r="A65" s="2"/>
      <c r="B65" s="2"/>
      <c r="C65" s="2"/>
      <c r="D65" s="2"/>
      <c r="E65" s="2"/>
      <c r="F65" s="2"/>
      <c r="G65" s="2"/>
      <c r="H65" s="2"/>
      <c r="I65" s="2"/>
      <c r="J65" s="3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x14ac:dyDescent="0.2">
      <c r="A66" s="2"/>
      <c r="B66" s="2"/>
      <c r="C66" s="2"/>
      <c r="D66" s="2"/>
      <c r="E66" s="2"/>
      <c r="F66" s="2"/>
      <c r="G66" s="2"/>
      <c r="H66" s="2"/>
      <c r="I66" s="2"/>
      <c r="J66" s="3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x14ac:dyDescent="0.2">
      <c r="A67" s="2"/>
      <c r="B67" s="2"/>
      <c r="C67" s="2"/>
      <c r="D67" s="2"/>
      <c r="E67" s="2"/>
      <c r="F67" s="2"/>
      <c r="G67" s="2"/>
      <c r="H67" s="2"/>
      <c r="I67" s="2"/>
      <c r="J67" s="3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x14ac:dyDescent="0.2">
      <c r="A68" s="2"/>
      <c r="B68" s="2"/>
      <c r="C68" s="2"/>
      <c r="D68" s="2"/>
      <c r="E68" s="2"/>
      <c r="F68" s="2"/>
      <c r="G68" s="2"/>
      <c r="H68" s="2"/>
      <c r="I68" s="2"/>
      <c r="J68" s="3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x14ac:dyDescent="0.2">
      <c r="A69" s="2"/>
      <c r="B69" s="2"/>
      <c r="C69" s="2"/>
      <c r="D69" s="2"/>
      <c r="E69" s="2"/>
      <c r="F69" s="2"/>
      <c r="G69" s="2"/>
      <c r="H69" s="2"/>
      <c r="I69" s="2"/>
      <c r="J69" s="3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x14ac:dyDescent="0.2">
      <c r="A70" s="2"/>
      <c r="B70" s="2"/>
      <c r="C70" s="2"/>
      <c r="D70" s="2"/>
      <c r="E70" s="2"/>
      <c r="F70" s="2"/>
      <c r="G70" s="2"/>
      <c r="H70" s="2"/>
      <c r="I70" s="2"/>
      <c r="J70" s="3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x14ac:dyDescent="0.2">
      <c r="A71" s="2"/>
      <c r="B71" s="2"/>
      <c r="C71" s="2"/>
      <c r="D71" s="2"/>
      <c r="E71" s="2"/>
      <c r="F71" s="2"/>
      <c r="G71" s="2"/>
      <c r="H71" s="2"/>
      <c r="I71" s="2"/>
      <c r="J71" s="3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x14ac:dyDescent="0.2">
      <c r="A72" s="2"/>
      <c r="B72" s="2"/>
      <c r="C72" s="2"/>
      <c r="D72" s="2"/>
      <c r="E72" s="2"/>
      <c r="F72" s="2"/>
      <c r="G72" s="2"/>
      <c r="H72" s="2"/>
      <c r="I72" s="2"/>
      <c r="J72" s="3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x14ac:dyDescent="0.2">
      <c r="A73" s="2"/>
      <c r="B73" s="2"/>
      <c r="C73" s="2"/>
      <c r="D73" s="2"/>
      <c r="E73" s="2"/>
      <c r="F73" s="2"/>
      <c r="G73" s="2"/>
      <c r="H73" s="2"/>
      <c r="I73" s="2"/>
      <c r="J73" s="3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x14ac:dyDescent="0.2">
      <c r="A74" s="2"/>
      <c r="B74" s="2"/>
      <c r="C74" s="2"/>
      <c r="D74" s="2"/>
      <c r="E74" s="2"/>
      <c r="F74" s="2"/>
      <c r="G74" s="2"/>
      <c r="H74" s="2"/>
      <c r="I74" s="2"/>
      <c r="J74" s="3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x14ac:dyDescent="0.2">
      <c r="A75" s="2"/>
      <c r="B75" s="2"/>
      <c r="C75" s="2"/>
      <c r="D75" s="2"/>
      <c r="E75" s="2"/>
      <c r="F75" s="2"/>
      <c r="G75" s="2"/>
      <c r="H75" s="2"/>
      <c r="I75" s="2"/>
      <c r="J75" s="3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x14ac:dyDescent="0.2">
      <c r="A76" s="2"/>
      <c r="B76" s="2"/>
      <c r="C76" s="2"/>
      <c r="D76" s="2"/>
      <c r="E76" s="2"/>
      <c r="F76" s="2"/>
      <c r="G76" s="2"/>
      <c r="H76" s="2"/>
      <c r="I76" s="2"/>
      <c r="J76" s="3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x14ac:dyDescent="0.2">
      <c r="A77" s="2"/>
      <c r="B77" s="2"/>
      <c r="C77" s="2"/>
      <c r="D77" s="2"/>
      <c r="E77" s="2"/>
      <c r="F77" s="2"/>
      <c r="G77" s="2"/>
      <c r="H77" s="2"/>
      <c r="I77" s="2"/>
      <c r="J77" s="3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x14ac:dyDescent="0.2">
      <c r="A78" s="2"/>
      <c r="B78" s="2"/>
      <c r="C78" s="2"/>
      <c r="D78" s="2"/>
      <c r="E78" s="2"/>
      <c r="F78" s="2"/>
      <c r="G78" s="2"/>
      <c r="H78" s="2"/>
      <c r="I78" s="2"/>
      <c r="J78" s="3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x14ac:dyDescent="0.2">
      <c r="A79" s="2"/>
      <c r="B79" s="2"/>
      <c r="C79" s="2"/>
      <c r="D79" s="2"/>
      <c r="E79" s="2"/>
      <c r="F79" s="2"/>
      <c r="G79" s="2"/>
      <c r="H79" s="2"/>
      <c r="I79" s="2"/>
      <c r="J79" s="3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x14ac:dyDescent="0.2">
      <c r="A80" s="2"/>
      <c r="B80" s="2"/>
      <c r="C80" s="2"/>
      <c r="D80" s="2"/>
      <c r="E80" s="2"/>
      <c r="F80" s="2"/>
      <c r="G80" s="2"/>
      <c r="H80" s="2"/>
      <c r="I80" s="2"/>
      <c r="J80" s="3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x14ac:dyDescent="0.2">
      <c r="A81" s="2"/>
      <c r="B81" s="2"/>
      <c r="C81" s="2"/>
      <c r="D81" s="2"/>
      <c r="E81" s="2"/>
      <c r="F81" s="2"/>
      <c r="G81" s="2"/>
      <c r="H81" s="2"/>
      <c r="I81" s="2"/>
      <c r="J81" s="3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x14ac:dyDescent="0.2">
      <c r="A82" s="2"/>
      <c r="B82" s="2"/>
      <c r="C82" s="2"/>
      <c r="D82" s="2"/>
      <c r="E82" s="2"/>
      <c r="F82" s="2"/>
      <c r="G82" s="2"/>
      <c r="H82" s="2"/>
      <c r="I82" s="2"/>
      <c r="J82" s="3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x14ac:dyDescent="0.2">
      <c r="A83" s="2"/>
      <c r="B83" s="2"/>
      <c r="C83" s="2"/>
      <c r="D83" s="2"/>
      <c r="E83" s="2"/>
      <c r="F83" s="2"/>
      <c r="G83" s="2"/>
      <c r="H83" s="2"/>
      <c r="I83" s="2"/>
      <c r="J83" s="3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x14ac:dyDescent="0.2">
      <c r="A84" s="2"/>
      <c r="B84" s="2"/>
      <c r="C84" s="2"/>
      <c r="D84" s="2"/>
      <c r="E84" s="2"/>
      <c r="F84" s="2"/>
      <c r="G84" s="2"/>
      <c r="H84" s="2"/>
      <c r="I84" s="2"/>
      <c r="J84" s="3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x14ac:dyDescent="0.2">
      <c r="A85" s="2"/>
      <c r="B85" s="2"/>
      <c r="C85" s="2"/>
      <c r="D85" s="2"/>
      <c r="E85" s="2"/>
      <c r="F85" s="2"/>
      <c r="G85" s="2"/>
      <c r="H85" s="2"/>
      <c r="I85" s="2"/>
      <c r="J85" s="3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x14ac:dyDescent="0.2">
      <c r="A86" s="2"/>
      <c r="B86" s="2"/>
      <c r="C86" s="2"/>
      <c r="D86" s="2"/>
      <c r="E86" s="2"/>
      <c r="F86" s="2"/>
      <c r="G86" s="2"/>
      <c r="H86" s="2"/>
      <c r="I86" s="2"/>
      <c r="J86" s="3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x14ac:dyDescent="0.2">
      <c r="A87" s="2"/>
      <c r="B87" s="2"/>
      <c r="C87" s="2"/>
      <c r="D87" s="2"/>
      <c r="E87" s="2"/>
      <c r="F87" s="2"/>
      <c r="G87" s="2"/>
      <c r="H87" s="2"/>
      <c r="I87" s="2"/>
      <c r="J87" s="3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x14ac:dyDescent="0.2">
      <c r="A88" s="2"/>
      <c r="B88" s="2"/>
      <c r="C88" s="2"/>
      <c r="D88" s="2"/>
      <c r="E88" s="2"/>
      <c r="F88" s="2"/>
      <c r="G88" s="2"/>
      <c r="H88" s="2"/>
      <c r="I88" s="2"/>
      <c r="J88" s="3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x14ac:dyDescent="0.2">
      <c r="A89" s="2"/>
      <c r="B89" s="2"/>
      <c r="C89" s="2"/>
      <c r="D89" s="2"/>
      <c r="E89" s="2"/>
      <c r="F89" s="2"/>
      <c r="G89" s="2"/>
      <c r="H89" s="2"/>
      <c r="I89" s="2"/>
      <c r="J89" s="3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x14ac:dyDescent="0.2">
      <c r="A90" s="2"/>
      <c r="B90" s="2"/>
      <c r="C90" s="2"/>
      <c r="D90" s="2"/>
      <c r="E90" s="2"/>
      <c r="F90" s="2"/>
      <c r="G90" s="2"/>
      <c r="H90" s="2"/>
      <c r="I90" s="2"/>
      <c r="J90" s="3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x14ac:dyDescent="0.2">
      <c r="A91" s="2"/>
      <c r="B91" s="2"/>
      <c r="C91" s="2"/>
      <c r="D91" s="2"/>
      <c r="E91" s="2"/>
      <c r="F91" s="2"/>
      <c r="G91" s="2"/>
      <c r="H91" s="2"/>
      <c r="I91" s="2"/>
      <c r="J91" s="3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x14ac:dyDescent="0.2">
      <c r="A92" s="2"/>
      <c r="B92" s="2"/>
      <c r="C92" s="2"/>
      <c r="D92" s="2"/>
      <c r="E92" s="2"/>
      <c r="F92" s="2"/>
      <c r="G92" s="2"/>
      <c r="H92" s="2"/>
      <c r="I92" s="2"/>
      <c r="J92" s="3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x14ac:dyDescent="0.2">
      <c r="A93" s="2"/>
      <c r="B93" s="2"/>
      <c r="C93" s="2"/>
      <c r="D93" s="2"/>
      <c r="E93" s="2"/>
      <c r="F93" s="2"/>
      <c r="G93" s="2"/>
      <c r="H93" s="2"/>
      <c r="I93" s="2"/>
      <c r="J93" s="3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x14ac:dyDescent="0.2">
      <c r="A94" s="2"/>
      <c r="B94" s="2"/>
      <c r="C94" s="2"/>
      <c r="D94" s="2"/>
      <c r="E94" s="2"/>
      <c r="F94" s="2"/>
      <c r="G94" s="2"/>
      <c r="H94" s="2"/>
      <c r="I94" s="2"/>
      <c r="J94" s="3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x14ac:dyDescent="0.2">
      <c r="A95" s="2"/>
      <c r="B95" s="2"/>
      <c r="C95" s="2"/>
      <c r="D95" s="2"/>
      <c r="E95" s="2"/>
      <c r="F95" s="2"/>
      <c r="G95" s="2"/>
      <c r="H95" s="2"/>
      <c r="I95" s="2"/>
      <c r="J95" s="3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x14ac:dyDescent="0.2">
      <c r="A96" s="2"/>
      <c r="B96" s="2"/>
      <c r="C96" s="2"/>
      <c r="D96" s="2"/>
      <c r="E96" s="2"/>
      <c r="F96" s="2"/>
      <c r="G96" s="2"/>
      <c r="H96" s="2"/>
      <c r="I96" s="2"/>
      <c r="J96" s="3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x14ac:dyDescent="0.2">
      <c r="A97" s="2"/>
      <c r="B97" s="2"/>
      <c r="C97" s="2"/>
      <c r="D97" s="2"/>
      <c r="E97" s="2"/>
      <c r="F97" s="2"/>
      <c r="G97" s="2"/>
      <c r="H97" s="2"/>
      <c r="I97" s="2"/>
      <c r="J97" s="3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x14ac:dyDescent="0.2">
      <c r="A98" s="2"/>
      <c r="B98" s="2"/>
      <c r="C98" s="2"/>
      <c r="D98" s="2"/>
      <c r="E98" s="2"/>
      <c r="F98" s="2"/>
      <c r="G98" s="2"/>
      <c r="H98" s="2"/>
      <c r="I98" s="2"/>
      <c r="J98" s="3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x14ac:dyDescent="0.2">
      <c r="A99" s="2"/>
      <c r="B99" s="2"/>
      <c r="C99" s="2"/>
      <c r="D99" s="2"/>
      <c r="E99" s="2"/>
      <c r="F99" s="2"/>
      <c r="G99" s="2"/>
      <c r="H99" s="2"/>
      <c r="I99" s="2"/>
      <c r="J99" s="3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3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3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3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3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3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3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3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3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3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3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3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3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3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3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3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3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3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3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3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3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3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3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3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3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3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3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3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3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3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3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3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3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3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3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3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3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3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3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3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3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3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3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3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3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3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3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3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3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3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3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3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3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3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3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3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3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3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3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3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3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3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3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3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3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3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3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3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3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3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3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3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3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3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3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3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3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3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3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3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3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3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3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3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3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3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3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3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3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3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3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3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3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3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3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3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3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3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3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3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3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3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3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3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3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3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3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3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3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3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3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3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3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3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3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3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3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3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3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3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3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3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3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3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3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3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3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3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3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3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3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3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3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3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3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3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3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3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3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3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3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3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3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3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3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3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3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3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3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3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3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3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3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3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3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3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3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3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3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3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3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3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3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3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3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3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3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3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3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3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3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3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3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3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3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3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3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3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3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3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3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3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3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3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3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3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3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3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3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3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3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3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3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3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3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3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3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3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3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3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3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3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3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3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3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3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3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3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3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3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3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3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3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3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3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3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3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3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3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3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3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3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3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3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3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3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3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3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3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3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3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3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3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3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3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3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3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3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3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3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3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3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3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3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3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3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3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3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3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3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3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3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3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3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3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3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3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3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3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3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3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3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3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3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3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3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3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3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3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3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3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3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3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3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3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3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3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3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3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3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3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3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3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3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3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3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3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3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3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3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3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3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3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3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3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3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3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3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3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3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3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3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3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3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3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3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3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3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3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3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3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3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3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3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3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3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3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3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3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3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3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3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3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3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3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3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3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3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3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3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3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3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3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3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3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3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3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3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3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3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3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3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3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3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3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3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3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3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3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3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3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3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3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3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3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3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3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3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3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3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3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3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3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3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3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3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3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3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3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3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3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3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3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3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3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3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3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3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3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3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3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3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3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3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3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3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3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3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3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3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3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3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3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3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3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3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3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3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3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3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3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3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3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3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3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3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3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3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3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3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3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3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3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3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3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3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3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3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3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3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3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3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3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3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3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3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3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3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3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3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3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3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3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3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3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3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3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3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3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3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3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3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3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3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3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3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3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3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3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3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3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3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3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3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3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3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3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3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3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3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3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3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3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3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3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3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3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3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3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3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3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3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3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3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3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3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3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3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3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3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3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3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3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3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3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3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3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3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3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3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3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3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3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3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3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3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3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3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3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3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3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3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3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3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3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3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3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3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3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3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3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3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3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3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3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3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3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3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3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3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3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3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3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3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3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3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3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3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3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3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3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3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3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3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3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3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3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3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3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3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3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3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3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3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3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3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3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3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3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3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3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3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3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3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3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3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3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3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3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3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3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3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3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3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3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3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3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3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3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3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3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3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3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3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3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3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3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3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3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3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3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3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3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3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3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3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3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3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3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3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3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3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3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3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3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3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3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3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3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3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3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3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3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3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3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3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3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3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3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3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3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3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3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3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3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3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3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3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3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3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3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3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3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3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3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3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3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3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3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3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3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3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3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3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3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3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3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3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3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3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3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3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3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3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3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3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3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3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3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3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3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3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3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3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3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3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3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3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3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3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3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3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3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3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3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3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3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3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3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3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3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3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3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3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3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3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3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3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3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3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3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3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3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3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3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3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3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3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3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3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3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3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3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3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3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3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3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3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3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3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3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3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3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3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3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3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3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3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3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3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3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3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3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3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3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3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3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3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3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3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3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3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3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3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3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3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3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3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3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3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3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3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3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3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3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3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3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3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3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3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3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3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3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3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3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3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3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3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3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3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3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3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3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3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3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3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3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3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3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3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3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3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3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3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3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3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3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3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3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3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3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3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3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3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3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3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3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3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3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3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3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3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3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3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3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3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3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3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3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3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3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3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3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3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3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3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3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3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3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3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3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3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3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3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3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3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3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3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3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3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3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3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3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3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3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3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3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3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3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3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3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3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3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3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3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3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3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3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3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3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3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3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3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3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3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3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3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3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3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3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3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3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3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3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3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3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3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3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3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3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3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3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3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3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3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3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3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3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3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3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3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3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3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3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3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3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3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3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3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3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3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3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3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3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3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3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3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3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3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3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3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3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3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3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3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3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3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3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3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3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3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3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3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3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3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3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3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3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3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3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3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3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3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0F8C-4096-DE4D-9289-B1B5DF512A71}">
  <dimension ref="A1:Z1002"/>
  <sheetViews>
    <sheetView workbookViewId="0">
      <selection activeCell="K19" sqref="K19"/>
    </sheetView>
  </sheetViews>
  <sheetFormatPr baseColWidth="10" defaultColWidth="12.5" defaultRowHeight="13" x14ac:dyDescent="0.15"/>
  <cols>
    <col min="4" max="4" width="17.1640625" customWidth="1"/>
    <col min="5" max="5" width="13.1640625" customWidth="1"/>
    <col min="7" max="7" width="15" customWidth="1"/>
    <col min="8" max="8" width="18.5" customWidth="1"/>
    <col min="9" max="9" width="13.5" customWidth="1"/>
    <col min="10" max="10" width="16.1640625" style="33" customWidth="1"/>
  </cols>
  <sheetData>
    <row r="1" spans="1:26" ht="16" x14ac:dyDescent="0.2">
      <c r="A1" s="17" t="s">
        <v>0</v>
      </c>
      <c r="B1" s="2"/>
      <c r="C1" s="2"/>
      <c r="D1" s="2"/>
      <c r="E1" s="2"/>
      <c r="F1" s="2"/>
      <c r="G1" s="2"/>
      <c r="H1" s="2"/>
      <c r="I1" s="2"/>
      <c r="J1" s="3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"/>
      <c r="B2" s="2"/>
      <c r="C2" s="2"/>
      <c r="D2" s="3"/>
      <c r="E2" s="2"/>
      <c r="F2" s="2"/>
      <c r="G2" s="2"/>
      <c r="H2" s="2"/>
      <c r="I2" s="2"/>
      <c r="J2" s="3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" thickBot="1" x14ac:dyDescent="0.25">
      <c r="A3" s="42" t="s">
        <v>24</v>
      </c>
      <c r="B3" s="43"/>
      <c r="C3" s="43"/>
      <c r="D3" s="44">
        <v>200000</v>
      </c>
      <c r="E3" s="45" t="s">
        <v>1</v>
      </c>
      <c r="F3" s="2"/>
      <c r="G3" s="2"/>
      <c r="H3" s="2"/>
      <c r="I3" s="5"/>
      <c r="J3" s="3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thickTop="1" x14ac:dyDescent="0.2">
      <c r="A4" s="2"/>
      <c r="B4" s="2"/>
      <c r="C4" s="2"/>
      <c r="D4" s="35"/>
      <c r="E4" s="2"/>
      <c r="F4" s="2"/>
      <c r="G4" s="2"/>
      <c r="H4" s="5"/>
      <c r="I4" s="3"/>
      <c r="J4" s="3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x14ac:dyDescent="0.2">
      <c r="A5" s="1" t="s">
        <v>2</v>
      </c>
      <c r="B5" s="2"/>
      <c r="C5" s="2"/>
      <c r="D5" s="36">
        <f>IF((D3-D6-D7-E21)*10%&lt;0,0,IF(D3&lt;25*E20,(D3-D6-D7-E21-(D3-D6-D7-E21)*90%)*10%,(D3-D6-D7-E21)*10%))</f>
        <v>12431.2</v>
      </c>
      <c r="E5" s="4" t="s">
        <v>1</v>
      </c>
      <c r="F5" s="2"/>
      <c r="G5" s="2"/>
      <c r="H5" s="2"/>
      <c r="I5" s="2"/>
      <c r="J5" s="3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" x14ac:dyDescent="0.2">
      <c r="A6" s="1" t="s">
        <v>3</v>
      </c>
      <c r="B6" s="2"/>
      <c r="C6" s="2"/>
      <c r="D6" s="36">
        <f>IF($D$3*E23&lt;G23,$D$3*E23,G23)</f>
        <v>20000</v>
      </c>
      <c r="E6" s="4" t="s">
        <v>1</v>
      </c>
      <c r="F6" s="3"/>
      <c r="G6" s="2"/>
      <c r="H6" s="2"/>
      <c r="I6" s="5"/>
      <c r="J6" s="3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x14ac:dyDescent="0.2">
      <c r="A7" s="1" t="s">
        <v>4</v>
      </c>
      <c r="B7" s="2"/>
      <c r="C7" s="2"/>
      <c r="D7" s="36">
        <f>IF(D3*E28&lt;G28,D3*E28,G28)</f>
        <v>4000</v>
      </c>
      <c r="E7" s="4" t="s">
        <v>1</v>
      </c>
      <c r="F7" s="3"/>
      <c r="G7" s="2"/>
      <c r="H7" s="2"/>
      <c r="I7" s="5"/>
      <c r="J7" s="3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x14ac:dyDescent="0.2">
      <c r="A8" s="1" t="s">
        <v>21</v>
      </c>
      <c r="D8" s="36">
        <f>IF($D$3*E24&lt;G24,$D$3*E24,G24)</f>
        <v>3000</v>
      </c>
      <c r="E8" s="4" t="s">
        <v>1</v>
      </c>
      <c r="F8" s="3"/>
      <c r="G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2">
      <c r="A9" s="1" t="s">
        <v>5</v>
      </c>
      <c r="B9" s="2"/>
      <c r="C9" s="2"/>
      <c r="D9" s="36">
        <f>IF((D3-D6)*E26&lt;(E19*E26),(E19*E26),IF((D3-D6)*E26&gt;G26,G26,(D3-D6)*E26))</f>
        <v>6300.0000000000009</v>
      </c>
      <c r="E9" s="4" t="s">
        <v>1</v>
      </c>
      <c r="F9" s="3"/>
      <c r="G9" s="2"/>
      <c r="H9" s="2"/>
      <c r="I9" s="2"/>
      <c r="J9" s="3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" x14ac:dyDescent="0.2">
      <c r="A10" s="1" t="s">
        <v>6</v>
      </c>
      <c r="B10" s="2"/>
      <c r="C10" s="2"/>
      <c r="D10" s="36">
        <f>IF((D3-D6-D7)*E27&lt;H27,H27,(D3-D6-D7)*E27)-D9</f>
        <v>10420</v>
      </c>
      <c r="E10" s="4" t="s">
        <v>1</v>
      </c>
      <c r="F10" s="3"/>
      <c r="G10" s="2"/>
      <c r="H10" s="2"/>
      <c r="I10" s="2"/>
      <c r="J10" s="3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" x14ac:dyDescent="0.2">
      <c r="A11" s="1" t="s">
        <v>7</v>
      </c>
      <c r="B11" s="2"/>
      <c r="C11" s="2"/>
      <c r="D11" s="36">
        <f>IF(D3*E29&gt;G29,G29,D3*E29)</f>
        <v>6000</v>
      </c>
      <c r="E11" s="4" t="s">
        <v>1</v>
      </c>
      <c r="F11" s="3"/>
      <c r="G11" s="2"/>
      <c r="H11" s="2"/>
      <c r="I11" s="2"/>
      <c r="J11" s="3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35"/>
      <c r="E12" s="2"/>
      <c r="F12" s="2"/>
      <c r="G12" s="2"/>
      <c r="H12" s="2"/>
      <c r="I12" s="2"/>
      <c r="J12" s="3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" x14ac:dyDescent="0.2">
      <c r="A13" s="6" t="s">
        <v>8</v>
      </c>
      <c r="B13" s="7"/>
      <c r="C13" s="7"/>
      <c r="D13" s="37">
        <f>SUM(D5:D7)</f>
        <v>36431.199999999997</v>
      </c>
      <c r="E13" s="4"/>
      <c r="F13" s="2"/>
      <c r="G13" s="2"/>
      <c r="H13" s="2"/>
      <c r="I13" s="2"/>
      <c r="J13" s="3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" x14ac:dyDescent="0.2">
      <c r="A14" s="8" t="s">
        <v>9</v>
      </c>
      <c r="B14" s="9"/>
      <c r="C14" s="9"/>
      <c r="D14" s="38">
        <f>SUM(D8:D11)</f>
        <v>25720</v>
      </c>
      <c r="E14" s="5"/>
      <c r="F14" s="2"/>
      <c r="G14" s="2"/>
      <c r="H14" s="2"/>
      <c r="I14" s="2"/>
      <c r="J14" s="3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" thickBot="1" x14ac:dyDescent="0.25">
      <c r="A15" s="10" t="s">
        <v>47</v>
      </c>
      <c r="B15" s="11"/>
      <c r="C15" s="11"/>
      <c r="D15" s="39">
        <f>D3-D13</f>
        <v>163568.79999999999</v>
      </c>
      <c r="E15" s="12"/>
      <c r="F15" s="25"/>
      <c r="G15" s="2"/>
      <c r="H15" s="2"/>
      <c r="I15" s="2"/>
      <c r="J15" s="3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" thickTop="1" x14ac:dyDescent="0.2">
      <c r="A16" s="13"/>
      <c r="B16" s="13"/>
      <c r="C16" s="13"/>
      <c r="D16" s="40"/>
      <c r="E16" s="2"/>
      <c r="F16" s="2"/>
      <c r="G16" s="2"/>
      <c r="H16" s="2"/>
      <c r="I16" s="2"/>
      <c r="J16" s="3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" thickBot="1" x14ac:dyDescent="0.25">
      <c r="A17" s="14" t="s">
        <v>48</v>
      </c>
      <c r="B17" s="15"/>
      <c r="C17" s="15"/>
      <c r="D17" s="41">
        <f>D3+D14</f>
        <v>225720</v>
      </c>
      <c r="E17" s="24"/>
      <c r="F17" s="2"/>
      <c r="G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">
      <c r="A18" s="2"/>
      <c r="B18" s="2"/>
      <c r="C18" s="2"/>
      <c r="D18" s="2"/>
      <c r="E18" s="18">
        <v>2024</v>
      </c>
      <c r="F18" s="2"/>
      <c r="I18" s="3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1" t="s">
        <v>10</v>
      </c>
      <c r="B19" s="2"/>
      <c r="C19" s="2"/>
      <c r="D19" s="2"/>
      <c r="E19" s="19">
        <v>85000</v>
      </c>
      <c r="F19" s="2"/>
      <c r="I19" s="3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 x14ac:dyDescent="0.2">
      <c r="A20" s="1" t="s">
        <v>11</v>
      </c>
      <c r="B20" s="2"/>
      <c r="C20" s="2"/>
      <c r="D20" s="2"/>
      <c r="E20" s="19">
        <v>3692</v>
      </c>
      <c r="F20" s="2"/>
      <c r="I20" s="3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2">
      <c r="A21" s="1" t="s">
        <v>12</v>
      </c>
      <c r="B21" s="2"/>
      <c r="C21" s="2"/>
      <c r="D21" s="2"/>
      <c r="E21" s="19">
        <f>E20*14</f>
        <v>51688</v>
      </c>
      <c r="F21" s="2"/>
      <c r="I21" s="3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" x14ac:dyDescent="0.2">
      <c r="A22" s="2"/>
      <c r="B22" s="2"/>
      <c r="C22" s="2"/>
      <c r="D22" s="2"/>
      <c r="E22" s="2"/>
      <c r="F22" s="2"/>
      <c r="G22" s="30" t="s">
        <v>19</v>
      </c>
      <c r="H22" s="30" t="s">
        <v>20</v>
      </c>
      <c r="I22" s="31" t="s">
        <v>23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" x14ac:dyDescent="0.2">
      <c r="A23" s="1" t="s">
        <v>13</v>
      </c>
      <c r="B23" s="2"/>
      <c r="C23" s="2"/>
      <c r="D23" s="2"/>
      <c r="E23" s="16">
        <v>0.1</v>
      </c>
      <c r="F23" s="2"/>
      <c r="G23" s="20">
        <f>H23*E23</f>
        <v>425000</v>
      </c>
      <c r="H23" s="28">
        <f>I23*$E$19</f>
        <v>4250000</v>
      </c>
      <c r="I23" s="34">
        <v>50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" x14ac:dyDescent="0.2">
      <c r="A24" s="1" t="s">
        <v>22</v>
      </c>
      <c r="B24" s="2"/>
      <c r="C24" s="2"/>
      <c r="D24" s="2"/>
      <c r="E24" s="16">
        <v>1.4999999999999999E-2</v>
      </c>
      <c r="F24" s="2"/>
      <c r="G24" s="20">
        <f>H24*E24</f>
        <v>63750</v>
      </c>
      <c r="H24" s="28">
        <f>I24*$E$19</f>
        <v>4250000</v>
      </c>
      <c r="I24" s="34">
        <v>50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" t="s">
        <v>14</v>
      </c>
      <c r="B25" s="2"/>
      <c r="C25" s="2"/>
      <c r="D25" s="2"/>
      <c r="E25" s="16">
        <v>0.1</v>
      </c>
      <c r="F25" s="2"/>
      <c r="G25" s="21"/>
      <c r="H25" s="27"/>
      <c r="I25" s="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" x14ac:dyDescent="0.2">
      <c r="A26" s="1" t="s">
        <v>15</v>
      </c>
      <c r="B26" s="2"/>
      <c r="C26" s="2"/>
      <c r="D26" s="2"/>
      <c r="E26" s="16">
        <v>3.5000000000000003E-2</v>
      </c>
      <c r="F26" s="26"/>
      <c r="G26" s="20">
        <f>H26*E26</f>
        <v>20825.000000000004</v>
      </c>
      <c r="H26" s="28">
        <f>I26*$E$19</f>
        <v>595000</v>
      </c>
      <c r="I26" s="34">
        <v>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" x14ac:dyDescent="0.2">
      <c r="A27" s="1" t="s">
        <v>16</v>
      </c>
      <c r="B27" s="2"/>
      <c r="C27" s="2"/>
      <c r="D27" s="2"/>
      <c r="E27" s="16">
        <v>9.5000000000000001E-2</v>
      </c>
      <c r="F27" s="2"/>
      <c r="G27" s="23"/>
      <c r="H27" s="29"/>
      <c r="I27" s="3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" x14ac:dyDescent="0.2">
      <c r="A28" s="1" t="s">
        <v>17</v>
      </c>
      <c r="B28" s="2"/>
      <c r="C28" s="2"/>
      <c r="D28" s="2"/>
      <c r="E28" s="16">
        <v>0.02</v>
      </c>
      <c r="F28" s="2"/>
      <c r="G28" s="20">
        <f t="shared" ref="G28:G29" si="0">H28*E28</f>
        <v>17000</v>
      </c>
      <c r="H28" s="28">
        <f>I28*$E$19</f>
        <v>850000</v>
      </c>
      <c r="I28" s="34">
        <v>10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" x14ac:dyDescent="0.2">
      <c r="A29" s="1" t="s">
        <v>18</v>
      </c>
      <c r="B29" s="2"/>
      <c r="C29" s="2"/>
      <c r="D29" s="2"/>
      <c r="E29" s="16">
        <v>0.03</v>
      </c>
      <c r="F29" s="2"/>
      <c r="G29" s="20">
        <f t="shared" si="0"/>
        <v>25500</v>
      </c>
      <c r="H29" s="28">
        <f>I29*$E$19</f>
        <v>850000</v>
      </c>
      <c r="I29" s="34">
        <v>10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2"/>
      <c r="C30" s="2"/>
      <c r="D30" s="2"/>
      <c r="E30" s="2"/>
      <c r="F30" s="2"/>
      <c r="G30" s="22"/>
      <c r="H30" s="27"/>
      <c r="I30" s="3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2"/>
      <c r="C31" s="2"/>
      <c r="D31" s="2"/>
      <c r="E31" s="2"/>
      <c r="F31" s="2"/>
      <c r="G31" s="2"/>
      <c r="H31" s="2"/>
      <c r="I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2"/>
      <c r="C32" s="2"/>
      <c r="D32" s="2"/>
      <c r="E32" s="2"/>
      <c r="F32" s="2"/>
      <c r="G32" s="2"/>
      <c r="H32" s="2"/>
      <c r="I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2"/>
      <c r="C33" s="2"/>
      <c r="D33" s="2"/>
      <c r="E33" s="2"/>
      <c r="F33" s="2"/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2"/>
      <c r="C35" s="2"/>
      <c r="D35" s="2"/>
      <c r="E35" s="2"/>
      <c r="F35" s="2"/>
      <c r="G35" s="2"/>
      <c r="H35" s="2"/>
      <c r="I35" s="2"/>
      <c r="J35" s="3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2"/>
      <c r="C36" s="2"/>
      <c r="D36" s="2"/>
      <c r="E36" s="2"/>
      <c r="F36" s="2"/>
      <c r="G36" s="2"/>
      <c r="H36" s="2"/>
      <c r="I36" s="2"/>
      <c r="J36" s="3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2"/>
      <c r="C37" s="2"/>
      <c r="D37" s="2"/>
      <c r="E37" s="2"/>
      <c r="F37" s="2"/>
      <c r="G37" s="2"/>
      <c r="H37" s="2"/>
      <c r="I37" s="2"/>
      <c r="J37" s="3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x14ac:dyDescent="0.2">
      <c r="A38" s="2"/>
      <c r="B38" s="2"/>
      <c r="C38" s="2"/>
      <c r="D38" s="2"/>
      <c r="E38" s="2"/>
      <c r="F38" s="2"/>
      <c r="G38" s="2"/>
      <c r="H38" s="2"/>
      <c r="I38" s="2"/>
      <c r="J38" s="3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x14ac:dyDescent="0.2">
      <c r="A39" s="2"/>
      <c r="B39" s="2"/>
      <c r="C39" s="2"/>
      <c r="D39" s="2"/>
      <c r="E39" s="2"/>
      <c r="F39" s="2"/>
      <c r="G39" s="2"/>
      <c r="H39" s="2"/>
      <c r="I39" s="2"/>
      <c r="J39" s="3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x14ac:dyDescent="0.2">
      <c r="A40" s="2"/>
      <c r="B40" s="2"/>
      <c r="C40" s="2"/>
      <c r="D40" s="2"/>
      <c r="E40" s="2"/>
      <c r="F40" s="2"/>
      <c r="G40" s="2"/>
      <c r="H40" s="2"/>
      <c r="I40" s="2"/>
      <c r="J40" s="3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2"/>
      <c r="C41" s="2"/>
      <c r="D41" s="2"/>
      <c r="E41" s="2"/>
      <c r="F41" s="2"/>
      <c r="G41" s="2"/>
      <c r="H41" s="2"/>
      <c r="I41" s="2"/>
      <c r="J41" s="3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2"/>
      <c r="C42" s="2"/>
      <c r="D42" s="2"/>
      <c r="E42" s="2"/>
      <c r="F42" s="2"/>
      <c r="G42" s="2"/>
      <c r="H42" s="2"/>
      <c r="I42" s="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2"/>
      <c r="C43" s="2"/>
      <c r="D43" s="2"/>
      <c r="E43" s="2"/>
      <c r="F43" s="2"/>
      <c r="G43" s="2"/>
      <c r="H43" s="2"/>
      <c r="I43" s="2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2"/>
      <c r="C44" s="2"/>
      <c r="D44" s="2"/>
      <c r="E44" s="2"/>
      <c r="F44" s="2"/>
      <c r="G44" s="2"/>
      <c r="H44" s="2"/>
      <c r="I44" s="2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2"/>
      <c r="C45" s="2"/>
      <c r="D45" s="2"/>
      <c r="E45" s="2"/>
      <c r="F45" s="2"/>
      <c r="G45" s="2"/>
      <c r="H45" s="2"/>
      <c r="I45" s="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2"/>
      <c r="C46" s="2"/>
      <c r="D46" s="2"/>
      <c r="E46" s="2"/>
      <c r="F46" s="2"/>
      <c r="G46" s="2"/>
      <c r="H46" s="2"/>
      <c r="I46" s="2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2"/>
      <c r="C47" s="2"/>
      <c r="D47" s="2"/>
      <c r="E47" s="2"/>
      <c r="F47" s="2"/>
      <c r="G47" s="2"/>
      <c r="H47" s="2"/>
      <c r="I47" s="2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2"/>
      <c r="C48" s="2"/>
      <c r="D48" s="2"/>
      <c r="E48" s="2"/>
      <c r="F48" s="2"/>
      <c r="G48" s="2"/>
      <c r="H48" s="2"/>
      <c r="I48" s="2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2"/>
      <c r="C49" s="2"/>
      <c r="D49" s="2"/>
      <c r="E49" s="2"/>
      <c r="F49" s="2"/>
      <c r="G49" s="2"/>
      <c r="H49" s="2"/>
      <c r="I49" s="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x14ac:dyDescent="0.2">
      <c r="A50" s="2"/>
      <c r="B50" s="2"/>
      <c r="C50" s="2"/>
      <c r="D50" s="2"/>
      <c r="E50" s="2"/>
      <c r="F50" s="2"/>
      <c r="G50" s="2"/>
      <c r="H50" s="2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x14ac:dyDescent="0.2">
      <c r="A51" s="2"/>
      <c r="B51" s="2"/>
      <c r="C51" s="2"/>
      <c r="D51" s="2"/>
      <c r="E51" s="2"/>
      <c r="F51" s="2"/>
      <c r="G51" s="2"/>
      <c r="H51" s="2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x14ac:dyDescent="0.2">
      <c r="A52" s="2"/>
      <c r="B52" s="2"/>
      <c r="C52" s="2"/>
      <c r="D52" s="2"/>
      <c r="E52" s="2"/>
      <c r="F52" s="2"/>
      <c r="G52" s="2"/>
      <c r="H52" s="2"/>
      <c r="I52" s="2"/>
      <c r="J52" s="3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x14ac:dyDescent="0.2">
      <c r="A53" s="2"/>
      <c r="B53" s="2"/>
      <c r="C53" s="2"/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x14ac:dyDescent="0.2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x14ac:dyDescent="0.2">
      <c r="A55" s="2"/>
      <c r="B55" s="2"/>
      <c r="C55" s="2"/>
      <c r="D55" s="2"/>
      <c r="E55" s="2"/>
      <c r="F55" s="2"/>
      <c r="G55" s="2"/>
      <c r="H55" s="2"/>
      <c r="I55" s="2"/>
      <c r="J55" s="3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x14ac:dyDescent="0.2">
      <c r="A56" s="2"/>
      <c r="B56" s="2"/>
      <c r="C56" s="2"/>
      <c r="D56" s="2"/>
      <c r="E56" s="2"/>
      <c r="F56" s="2"/>
      <c r="G56" s="2"/>
      <c r="H56" s="2"/>
      <c r="I56" s="2"/>
      <c r="J56" s="3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x14ac:dyDescent="0.2">
      <c r="A57" s="2"/>
      <c r="B57" s="2"/>
      <c r="C57" s="2"/>
      <c r="D57" s="2"/>
      <c r="E57" s="2"/>
      <c r="F57" s="2"/>
      <c r="G57" s="2"/>
      <c r="H57" s="2"/>
      <c r="I57" s="2"/>
      <c r="J57" s="3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x14ac:dyDescent="0.2">
      <c r="A58" s="2"/>
      <c r="B58" s="2"/>
      <c r="C58" s="2"/>
      <c r="D58" s="2"/>
      <c r="E58" s="2"/>
      <c r="F58" s="2"/>
      <c r="G58" s="2"/>
      <c r="H58" s="2"/>
      <c r="I58" s="2"/>
      <c r="J58" s="3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x14ac:dyDescent="0.2">
      <c r="A59" s="2"/>
      <c r="B59" s="2"/>
      <c r="C59" s="2"/>
      <c r="D59" s="2"/>
      <c r="E59" s="2"/>
      <c r="F59" s="2"/>
      <c r="G59" s="2"/>
      <c r="H59" s="2"/>
      <c r="I59" s="2"/>
      <c r="J59" s="3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x14ac:dyDescent="0.2">
      <c r="A60" s="2"/>
      <c r="B60" s="2"/>
      <c r="C60" s="2"/>
      <c r="D60" s="2"/>
      <c r="E60" s="2"/>
      <c r="F60" s="2"/>
      <c r="G60" s="2"/>
      <c r="H60" s="2"/>
      <c r="I60" s="2"/>
      <c r="J60" s="3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x14ac:dyDescent="0.2">
      <c r="A61" s="2"/>
      <c r="B61" s="2"/>
      <c r="C61" s="2"/>
      <c r="D61" s="2"/>
      <c r="E61" s="2"/>
      <c r="F61" s="2"/>
      <c r="G61" s="2"/>
      <c r="H61" s="2"/>
      <c r="I61" s="2"/>
      <c r="J61" s="3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x14ac:dyDescent="0.2">
      <c r="A62" s="2"/>
      <c r="B62" s="2"/>
      <c r="C62" s="2"/>
      <c r="D62" s="2"/>
      <c r="E62" s="2"/>
      <c r="F62" s="2"/>
      <c r="G62" s="2"/>
      <c r="H62" s="2"/>
      <c r="I62" s="2"/>
      <c r="J62" s="3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x14ac:dyDescent="0.2">
      <c r="A63" s="2"/>
      <c r="B63" s="2"/>
      <c r="C63" s="2"/>
      <c r="D63" s="2"/>
      <c r="E63" s="2"/>
      <c r="F63" s="2"/>
      <c r="G63" s="2"/>
      <c r="H63" s="2"/>
      <c r="I63" s="2"/>
      <c r="J63" s="3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x14ac:dyDescent="0.2">
      <c r="A64" s="2"/>
      <c r="B64" s="2"/>
      <c r="C64" s="2"/>
      <c r="D64" s="2"/>
      <c r="E64" s="2"/>
      <c r="F64" s="2"/>
      <c r="G64" s="2"/>
      <c r="H64" s="2"/>
      <c r="I64" s="2"/>
      <c r="J64" s="3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x14ac:dyDescent="0.2">
      <c r="A65" s="2"/>
      <c r="B65" s="2"/>
      <c r="C65" s="2"/>
      <c r="D65" s="2"/>
      <c r="E65" s="2"/>
      <c r="F65" s="2"/>
      <c r="G65" s="2"/>
      <c r="H65" s="2"/>
      <c r="I65" s="2"/>
      <c r="J65" s="3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x14ac:dyDescent="0.2">
      <c r="A66" s="2"/>
      <c r="B66" s="2"/>
      <c r="C66" s="2"/>
      <c r="D66" s="2"/>
      <c r="E66" s="2"/>
      <c r="F66" s="2"/>
      <c r="G66" s="2"/>
      <c r="H66" s="2"/>
      <c r="I66" s="2"/>
      <c r="J66" s="3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x14ac:dyDescent="0.2">
      <c r="A67" s="2"/>
      <c r="B67" s="2"/>
      <c r="C67" s="2"/>
      <c r="D67" s="2"/>
      <c r="E67" s="2"/>
      <c r="F67" s="2"/>
      <c r="G67" s="2"/>
      <c r="H67" s="2"/>
      <c r="I67" s="2"/>
      <c r="J67" s="3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x14ac:dyDescent="0.2">
      <c r="A68" s="2"/>
      <c r="B68" s="2"/>
      <c r="C68" s="2"/>
      <c r="D68" s="2"/>
      <c r="E68" s="2"/>
      <c r="F68" s="2"/>
      <c r="G68" s="2"/>
      <c r="H68" s="2"/>
      <c r="I68" s="2"/>
      <c r="J68" s="3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x14ac:dyDescent="0.2">
      <c r="A69" s="2"/>
      <c r="B69" s="2"/>
      <c r="C69" s="2"/>
      <c r="D69" s="2"/>
      <c r="E69" s="2"/>
      <c r="F69" s="2"/>
      <c r="G69" s="2"/>
      <c r="H69" s="2"/>
      <c r="I69" s="2"/>
      <c r="J69" s="3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x14ac:dyDescent="0.2">
      <c r="A70" s="2"/>
      <c r="B70" s="2"/>
      <c r="C70" s="2"/>
      <c r="D70" s="2"/>
      <c r="E70" s="2"/>
      <c r="F70" s="2"/>
      <c r="G70" s="2"/>
      <c r="H70" s="2"/>
      <c r="I70" s="2"/>
      <c r="J70" s="3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x14ac:dyDescent="0.2">
      <c r="A71" s="2"/>
      <c r="B71" s="2"/>
      <c r="C71" s="2"/>
      <c r="D71" s="2"/>
      <c r="E71" s="2"/>
      <c r="F71" s="2"/>
      <c r="G71" s="2"/>
      <c r="H71" s="2"/>
      <c r="I71" s="2"/>
      <c r="J71" s="3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x14ac:dyDescent="0.2">
      <c r="A72" s="2"/>
      <c r="B72" s="2"/>
      <c r="C72" s="2"/>
      <c r="D72" s="2"/>
      <c r="E72" s="2"/>
      <c r="F72" s="2"/>
      <c r="G72" s="2"/>
      <c r="H72" s="2"/>
      <c r="I72" s="2"/>
      <c r="J72" s="3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x14ac:dyDescent="0.2">
      <c r="A73" s="2"/>
      <c r="B73" s="2"/>
      <c r="C73" s="2"/>
      <c r="D73" s="2"/>
      <c r="E73" s="2"/>
      <c r="F73" s="2"/>
      <c r="G73" s="2"/>
      <c r="H73" s="2"/>
      <c r="I73" s="2"/>
      <c r="J73" s="3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x14ac:dyDescent="0.2">
      <c r="A74" s="2"/>
      <c r="B74" s="2"/>
      <c r="C74" s="2"/>
      <c r="D74" s="2"/>
      <c r="E74" s="2"/>
      <c r="F74" s="2"/>
      <c r="G74" s="2"/>
      <c r="H74" s="2"/>
      <c r="I74" s="2"/>
      <c r="J74" s="3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x14ac:dyDescent="0.2">
      <c r="A75" s="2"/>
      <c r="B75" s="2"/>
      <c r="C75" s="2"/>
      <c r="D75" s="2"/>
      <c r="E75" s="2"/>
      <c r="F75" s="2"/>
      <c r="G75" s="2"/>
      <c r="H75" s="2"/>
      <c r="I75" s="2"/>
      <c r="J75" s="3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x14ac:dyDescent="0.2">
      <c r="A76" s="2"/>
      <c r="B76" s="2"/>
      <c r="C76" s="2"/>
      <c r="D76" s="2"/>
      <c r="E76" s="2"/>
      <c r="F76" s="2"/>
      <c r="G76" s="2"/>
      <c r="H76" s="2"/>
      <c r="I76" s="2"/>
      <c r="J76" s="3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x14ac:dyDescent="0.2">
      <c r="A77" s="2"/>
      <c r="B77" s="2"/>
      <c r="C77" s="2"/>
      <c r="D77" s="2"/>
      <c r="E77" s="2"/>
      <c r="F77" s="2"/>
      <c r="G77" s="2"/>
      <c r="H77" s="2"/>
      <c r="I77" s="2"/>
      <c r="J77" s="3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x14ac:dyDescent="0.2">
      <c r="A78" s="2"/>
      <c r="B78" s="2"/>
      <c r="C78" s="2"/>
      <c r="D78" s="2"/>
      <c r="E78" s="2"/>
      <c r="F78" s="2"/>
      <c r="G78" s="2"/>
      <c r="H78" s="2"/>
      <c r="I78" s="2"/>
      <c r="J78" s="3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x14ac:dyDescent="0.2">
      <c r="A79" s="2"/>
      <c r="B79" s="2"/>
      <c r="C79" s="2"/>
      <c r="D79" s="2"/>
      <c r="E79" s="2"/>
      <c r="F79" s="2"/>
      <c r="G79" s="2"/>
      <c r="H79" s="2"/>
      <c r="I79" s="2"/>
      <c r="J79" s="3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x14ac:dyDescent="0.2">
      <c r="A80" s="2"/>
      <c r="B80" s="2"/>
      <c r="C80" s="2"/>
      <c r="D80" s="2"/>
      <c r="E80" s="2"/>
      <c r="F80" s="2"/>
      <c r="G80" s="2"/>
      <c r="H80" s="2"/>
      <c r="I80" s="2"/>
      <c r="J80" s="3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x14ac:dyDescent="0.2">
      <c r="A81" s="2"/>
      <c r="B81" s="2"/>
      <c r="C81" s="2"/>
      <c r="D81" s="2"/>
      <c r="E81" s="2"/>
      <c r="F81" s="2"/>
      <c r="G81" s="2"/>
      <c r="H81" s="2"/>
      <c r="I81" s="2"/>
      <c r="J81" s="3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x14ac:dyDescent="0.2">
      <c r="A82" s="2"/>
      <c r="B82" s="2"/>
      <c r="C82" s="2"/>
      <c r="D82" s="2"/>
      <c r="E82" s="2"/>
      <c r="F82" s="2"/>
      <c r="G82" s="2"/>
      <c r="H82" s="2"/>
      <c r="I82" s="2"/>
      <c r="J82" s="3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x14ac:dyDescent="0.2">
      <c r="A83" s="2"/>
      <c r="B83" s="2"/>
      <c r="C83" s="2"/>
      <c r="D83" s="2"/>
      <c r="E83" s="2"/>
      <c r="F83" s="2"/>
      <c r="G83" s="2"/>
      <c r="H83" s="2"/>
      <c r="I83" s="2"/>
      <c r="J83" s="3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x14ac:dyDescent="0.2">
      <c r="A84" s="2"/>
      <c r="B84" s="2"/>
      <c r="C84" s="2"/>
      <c r="D84" s="2"/>
      <c r="E84" s="2"/>
      <c r="F84" s="2"/>
      <c r="G84" s="2"/>
      <c r="H84" s="2"/>
      <c r="I84" s="2"/>
      <c r="J84" s="3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x14ac:dyDescent="0.2">
      <c r="A85" s="2"/>
      <c r="B85" s="2"/>
      <c r="C85" s="2"/>
      <c r="D85" s="2"/>
      <c r="E85" s="2"/>
      <c r="F85" s="2"/>
      <c r="G85" s="2"/>
      <c r="H85" s="2"/>
      <c r="I85" s="2"/>
      <c r="J85" s="3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x14ac:dyDescent="0.2">
      <c r="A86" s="2"/>
      <c r="B86" s="2"/>
      <c r="C86" s="2"/>
      <c r="D86" s="2"/>
      <c r="E86" s="2"/>
      <c r="F86" s="2"/>
      <c r="G86" s="2"/>
      <c r="H86" s="2"/>
      <c r="I86" s="2"/>
      <c r="J86" s="3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x14ac:dyDescent="0.2">
      <c r="A87" s="2"/>
      <c r="B87" s="2"/>
      <c r="C87" s="2"/>
      <c r="D87" s="2"/>
      <c r="E87" s="2"/>
      <c r="F87" s="2"/>
      <c r="G87" s="2"/>
      <c r="H87" s="2"/>
      <c r="I87" s="2"/>
      <c r="J87" s="3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x14ac:dyDescent="0.2">
      <c r="A88" s="2"/>
      <c r="B88" s="2"/>
      <c r="C88" s="2"/>
      <c r="D88" s="2"/>
      <c r="E88" s="2"/>
      <c r="F88" s="2"/>
      <c r="G88" s="2"/>
      <c r="H88" s="2"/>
      <c r="I88" s="2"/>
      <c r="J88" s="3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x14ac:dyDescent="0.2">
      <c r="A89" s="2"/>
      <c r="B89" s="2"/>
      <c r="C89" s="2"/>
      <c r="D89" s="2"/>
      <c r="E89" s="2"/>
      <c r="F89" s="2"/>
      <c r="G89" s="2"/>
      <c r="H89" s="2"/>
      <c r="I89" s="2"/>
      <c r="J89" s="3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x14ac:dyDescent="0.2">
      <c r="A90" s="2"/>
      <c r="B90" s="2"/>
      <c r="C90" s="2"/>
      <c r="D90" s="2"/>
      <c r="E90" s="2"/>
      <c r="F90" s="2"/>
      <c r="G90" s="2"/>
      <c r="H90" s="2"/>
      <c r="I90" s="2"/>
      <c r="J90" s="3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x14ac:dyDescent="0.2">
      <c r="A91" s="2"/>
      <c r="B91" s="2"/>
      <c r="C91" s="2"/>
      <c r="D91" s="2"/>
      <c r="E91" s="2"/>
      <c r="F91" s="2"/>
      <c r="G91" s="2"/>
      <c r="H91" s="2"/>
      <c r="I91" s="2"/>
      <c r="J91" s="3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x14ac:dyDescent="0.2">
      <c r="A92" s="2"/>
      <c r="B92" s="2"/>
      <c r="C92" s="2"/>
      <c r="D92" s="2"/>
      <c r="E92" s="2"/>
      <c r="F92" s="2"/>
      <c r="G92" s="2"/>
      <c r="H92" s="2"/>
      <c r="I92" s="2"/>
      <c r="J92" s="3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x14ac:dyDescent="0.2">
      <c r="A93" s="2"/>
      <c r="B93" s="2"/>
      <c r="C93" s="2"/>
      <c r="D93" s="2"/>
      <c r="E93" s="2"/>
      <c r="F93" s="2"/>
      <c r="G93" s="2"/>
      <c r="H93" s="2"/>
      <c r="I93" s="2"/>
      <c r="J93" s="3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x14ac:dyDescent="0.2">
      <c r="A94" s="2"/>
      <c r="B94" s="2"/>
      <c r="C94" s="2"/>
      <c r="D94" s="2"/>
      <c r="E94" s="2"/>
      <c r="F94" s="2"/>
      <c r="G94" s="2"/>
      <c r="H94" s="2"/>
      <c r="I94" s="2"/>
      <c r="J94" s="3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x14ac:dyDescent="0.2">
      <c r="A95" s="2"/>
      <c r="B95" s="2"/>
      <c r="C95" s="2"/>
      <c r="D95" s="2"/>
      <c r="E95" s="2"/>
      <c r="F95" s="2"/>
      <c r="G95" s="2"/>
      <c r="H95" s="2"/>
      <c r="I95" s="2"/>
      <c r="J95" s="3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x14ac:dyDescent="0.2">
      <c r="A96" s="2"/>
      <c r="B96" s="2"/>
      <c r="C96" s="2"/>
      <c r="D96" s="2"/>
      <c r="E96" s="2"/>
      <c r="F96" s="2"/>
      <c r="G96" s="2"/>
      <c r="H96" s="2"/>
      <c r="I96" s="2"/>
      <c r="J96" s="3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x14ac:dyDescent="0.2">
      <c r="A97" s="2"/>
      <c r="B97" s="2"/>
      <c r="C97" s="2"/>
      <c r="D97" s="2"/>
      <c r="E97" s="2"/>
      <c r="F97" s="2"/>
      <c r="G97" s="2"/>
      <c r="H97" s="2"/>
      <c r="I97" s="2"/>
      <c r="J97" s="3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x14ac:dyDescent="0.2">
      <c r="A98" s="2"/>
      <c r="B98" s="2"/>
      <c r="C98" s="2"/>
      <c r="D98" s="2"/>
      <c r="E98" s="2"/>
      <c r="F98" s="2"/>
      <c r="G98" s="2"/>
      <c r="H98" s="2"/>
      <c r="I98" s="2"/>
      <c r="J98" s="3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x14ac:dyDescent="0.2">
      <c r="A99" s="2"/>
      <c r="B99" s="2"/>
      <c r="C99" s="2"/>
      <c r="D99" s="2"/>
      <c r="E99" s="2"/>
      <c r="F99" s="2"/>
      <c r="G99" s="2"/>
      <c r="H99" s="2"/>
      <c r="I99" s="2"/>
      <c r="J99" s="3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3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3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3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3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3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3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3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3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3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3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3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3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3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3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3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3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3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3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3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3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3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3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3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3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3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3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3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3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3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3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3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3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3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3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3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3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3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3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3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3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3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3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3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3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3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3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3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3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3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3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3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3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3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3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3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3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3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3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3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3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3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3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3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3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3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3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3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3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3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3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3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3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3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3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3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3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3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3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3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3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3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3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3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3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3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3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3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3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3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3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3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3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3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3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3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3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3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3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3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3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3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3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3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3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3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3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3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3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3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3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3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3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3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3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3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3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3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3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3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3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3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3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3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3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3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3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3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3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3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3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3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3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3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3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3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3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3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3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3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3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3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3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3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3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3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3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3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3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3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3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3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3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3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3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3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3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3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3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3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3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3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3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3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3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3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3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3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3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3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3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3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3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3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3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3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3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3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3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3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3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3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3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3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3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3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3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3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3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3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3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3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3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3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3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3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3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3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3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3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3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3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3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3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3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3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3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3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3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3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3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3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3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3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3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3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3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3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3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3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3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3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3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3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3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3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3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3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3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3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3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3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3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3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3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3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3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3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3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3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3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3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3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3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3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3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3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3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3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3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3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3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3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3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3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3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3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3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3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3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3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3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3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3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3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3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3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3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3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3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3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3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3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3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3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3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3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3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3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3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3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3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3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3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3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3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3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3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3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3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3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3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3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3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3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3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3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3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3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3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3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3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3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3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3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3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3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3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3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3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3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3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3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3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3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3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3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3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3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3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3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3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3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3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3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3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3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3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3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3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3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3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3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3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3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3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3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3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3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3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3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3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3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3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3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3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3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3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3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3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3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3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3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3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3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3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3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3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3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3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3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3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3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3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3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3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3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3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3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3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3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3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3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3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3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3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3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3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3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3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3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3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3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3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3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3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3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3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3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3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3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3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3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3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3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3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3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3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3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3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3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3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3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3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3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3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3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3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3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3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3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3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3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3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3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3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3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3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3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3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3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3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3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3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3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3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3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3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3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3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3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3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3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3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3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3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3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3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3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3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3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3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3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3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3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3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3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3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3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3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3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3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3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3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3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3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3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3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3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3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3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3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3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3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3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3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3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3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3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3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3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3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3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3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3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3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3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3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3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3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3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3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3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3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3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3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3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3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3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3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3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3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3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3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3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3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3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3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3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3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3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3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3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3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3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3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3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3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3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3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3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3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3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3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3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3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3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3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3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3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3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3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3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3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3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3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3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3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3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3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3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3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3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3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3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3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3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3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3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3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3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3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3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3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3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3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3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3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3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3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3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3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3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3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3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3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3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3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3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3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3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3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3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3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3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3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3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3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3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3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3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3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3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3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3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3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3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3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3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3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3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3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3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3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3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3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3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3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3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3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3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3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3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3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3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3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3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3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3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3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3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3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3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3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3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3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3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3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3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3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3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3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3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3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3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3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3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3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3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3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3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3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3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3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3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3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3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3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3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3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3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3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3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3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3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3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3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3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3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3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3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3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3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3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3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3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3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3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3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3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3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3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3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3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3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3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3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3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3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3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3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3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3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3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3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3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3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3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3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3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3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3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3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3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3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3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3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3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3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3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3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3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3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3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3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3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3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3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3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3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3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3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3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3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3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3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3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3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3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3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3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3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3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3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3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3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3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3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3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3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3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3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3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3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3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3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3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3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3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3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3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3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3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3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3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3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3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3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3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3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3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3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3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3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3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3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3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3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3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3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3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3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3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3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3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3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3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3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3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3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3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3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3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3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3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3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3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3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3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3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3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3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3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3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3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3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3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3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3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3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3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3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3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3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3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3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3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3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3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3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3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3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3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3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3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3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3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3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3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3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3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3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3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3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3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3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3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3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3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3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3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3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3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3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3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3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3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3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3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3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3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3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3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3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3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3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3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3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3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3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3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3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3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3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3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3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3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3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3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3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3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3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3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3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3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3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3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3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3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3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3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3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3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3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3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3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3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3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3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3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3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3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3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3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3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3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3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3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3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3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3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3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3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3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3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3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3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3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3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3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3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3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3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3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3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3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3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3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3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3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3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3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3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3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3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3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3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3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3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3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3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3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3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3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3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3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3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3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3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3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3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3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3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Salary (2024)</vt:lpstr>
      <vt:lpstr>Зарплата (2024)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Kolobayeva Zhanara</cp:lastModifiedBy>
  <dcterms:created xsi:type="dcterms:W3CDTF">2024-04-06T10:33:27Z</dcterms:created>
  <dcterms:modified xsi:type="dcterms:W3CDTF">2024-04-09T06:44:51Z</dcterms:modified>
</cp:coreProperties>
</file>